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723F5806-3811-4464-8134-CE6BBB497099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" sheetId="4" r:id="rId1"/>
    <sheet name="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P4" i="5"/>
  <c r="R4" i="5"/>
  <c r="T4" i="5"/>
  <c r="V4" i="5"/>
  <c r="X4" i="5"/>
  <c r="Z4" i="5"/>
  <c r="AB4" i="5"/>
  <c r="AD4" i="5"/>
  <c r="AF4" i="5"/>
  <c r="AH4" i="5"/>
  <c r="AI4" i="5"/>
  <c r="M4" i="5"/>
  <c r="AH4" i="4"/>
  <c r="AF4" i="4"/>
  <c r="AD4" i="4"/>
  <c r="AB4" i="4"/>
  <c r="Z4" i="4"/>
  <c r="X4" i="4"/>
  <c r="V4" i="4"/>
  <c r="T4" i="4"/>
  <c r="R4" i="4"/>
  <c r="P4" i="4"/>
  <c r="M4" i="4"/>
  <c r="H4" i="4"/>
  <c r="AI4" i="4"/>
</calcChain>
</file>

<file path=xl/sharedStrings.xml><?xml version="1.0" encoding="utf-8"?>
<sst xmlns="http://schemas.openxmlformats.org/spreadsheetml/2006/main" count="112" uniqueCount="37">
  <si>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</si>
  <si>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</si>
  <si>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</si>
  <si>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</si>
  <si>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</si>
  <si>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</si>
  <si>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</si>
  <si>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</si>
  <si>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</si>
  <si>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</si>
  <si>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</si>
  <si>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</si>
  <si>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</si>
  <si>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</si>
  <si>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</si>
  <si>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</si>
  <si>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</si>
  <si>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</si>
  <si>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</si>
  <si>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</si>
  <si>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</si>
  <si>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</si>
  <si>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</si>
  <si>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</si>
  <si>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</si>
  <si>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ΕΜΠΕΙΡΙΑ ΣΤΟ ΑΝΤΙΚΕΙΜΕΝΟ (έως και 84 μήνες) (κωδ. 212)</t>
  </si>
  <si>
    <t>ΑΔΕΙΑ ΕΙΔΙΚΟΤΗΤΑΣ (κωδ. 105)</t>
  </si>
  <si>
    <t>ΠΡΟΣΘΕΤΑ - ΜΟΡΙΟΔΟΤΟΥΜΕΝΑ ΠΡΟΣΟΝΤΑ</t>
  </si>
  <si>
    <t>ΑΡΙΘΜΟΣ ΠΡΩΤΟΚΟΛΛΟΥ ΑΙΤΗΣΗΣ</t>
  </si>
  <si>
    <t>2132/01-10-2018</t>
  </si>
  <si>
    <t>ΤΣΩΤΑ</t>
  </si>
  <si>
    <t>ΒΑΣΙΛΙΚΗ</t>
  </si>
  <si>
    <t>4 ΤΕΛΕΥΤΑΙΑ ΨΗΦΙΑ ΑΔΤ</t>
  </si>
  <si>
    <t>0861</t>
  </si>
  <si>
    <t>*Μοναδική Υποψηφιότητα</t>
  </si>
  <si>
    <t xml:space="preserve">ΠΕ5 - ΠΑΙΔΙΑΤΡΟΙ
ΠΡΟΣΩΡΙΝΟΣ ΠΙΝΑΚΑΣ ΠΡΟΣΛΗΠΤΕΩΝ (ΜΙΑ ΘΕΣΗ ΜΕ ΓΕΝΙΚΗ ΕΜΠΕΙΡΙΑ)
</t>
  </si>
  <si>
    <t xml:space="preserve">ΠΕ5 - ΠΑΙΔΙΑΤΡΟΙ
ΠΡΟΣΩΡΙΝΟΣ ΠΙΝΑΚΑΣ ΓΕΝΙΚΗΣ ΚΑΤΑΤΑΞΗΣ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</si>
</sst>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workbookViewId="0">
      <pane xSplit="5" topLeftCell="F1" activePane="topRight" state="frozen"/>
      <selection pane="topRight" activeCell="AJ1" sqref="AJ1:AJ1048576"/>
    </sheetView>
  </sheetViews>
  <sheetFormatPr defaultColWidth="9.109375" defaultRowHeight="14.4" x14ac:dyDescent="0.3"/>
  <cols>
    <col min="1" max="1" width="4.44140625" style="4" customWidth="1"/>
    <col min="2" max="3" width="1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97.2" customHeight="1" x14ac:dyDescent="0.3">
      <c r="A1" s="19" t="s">
        <v>36</v>
      </c>
      <c r="B1" s="20"/>
      <c r="C1" s="20"/>
      <c r="D1" s="20"/>
      <c r="E1" s="2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0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9"/>
      <c r="N2" s="9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26</v>
      </c>
      <c r="K3" s="1" t="s">
        <v>14</v>
      </c>
      <c r="L3" s="1" t="s">
        <v>15</v>
      </c>
      <c r="M3" s="6"/>
      <c r="N3" s="7" t="s">
        <v>10</v>
      </c>
      <c r="O3" s="3" t="s">
        <v>16</v>
      </c>
      <c r="P3" s="1" t="s">
        <v>3</v>
      </c>
      <c r="Q3" s="3" t="s">
        <v>17</v>
      </c>
      <c r="R3" s="3" t="s">
        <v>3</v>
      </c>
      <c r="S3" s="1" t="s">
        <v>18</v>
      </c>
      <c r="T3" s="1" t="s">
        <v>3</v>
      </c>
      <c r="U3" s="1" t="s">
        <v>19</v>
      </c>
      <c r="V3" s="1" t="s">
        <v>3</v>
      </c>
      <c r="W3" s="1" t="s">
        <v>20</v>
      </c>
      <c r="X3" s="1" t="s">
        <v>3</v>
      </c>
      <c r="Y3" s="1" t="s">
        <v>21</v>
      </c>
      <c r="Z3" s="1" t="s">
        <v>3</v>
      </c>
      <c r="AA3" s="1" t="s">
        <v>22</v>
      </c>
      <c r="AB3" s="5" t="s">
        <v>3</v>
      </c>
      <c r="AC3" s="1" t="s">
        <v>23</v>
      </c>
      <c r="AD3" s="1" t="s">
        <v>3</v>
      </c>
      <c r="AE3" s="1" t="s">
        <v>24</v>
      </c>
      <c r="AF3" s="1" t="s">
        <v>3</v>
      </c>
      <c r="AG3" s="1" t="s">
        <v>25</v>
      </c>
      <c r="AH3" s="2" t="s">
        <v>3</v>
      </c>
      <c r="AI3" s="17"/>
    </row>
    <row r="4" spans="1:45" ht="28.8" x14ac:dyDescent="0.3">
      <c r="A4" s="1">
        <v>1</v>
      </c>
      <c r="B4" s="1" t="s">
        <v>29</v>
      </c>
      <c r="C4" s="8" t="s">
        <v>33</v>
      </c>
      <c r="D4" s="1" t="s">
        <v>30</v>
      </c>
      <c r="E4" s="1" t="s">
        <v>31</v>
      </c>
      <c r="F4" s="3" t="s">
        <v>4</v>
      </c>
      <c r="G4" s="3">
        <v>6.2</v>
      </c>
      <c r="H4" s="3">
        <f>G4*110</f>
        <v>682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11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/>
      <c r="X4" s="1">
        <f>IF(W4="ΑΡΙΣΤΗ",70,IF(W4="ΠΟΛΥ ΚΑΛΗ",50,IF(W4="ΚΑΛΗ",30,)))</f>
        <v>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 t="s">
        <v>11</v>
      </c>
      <c r="AD4" s="1">
        <f>IF(AC4="ΝΑΙ",150,0)</f>
        <v>0</v>
      </c>
      <c r="AE4" s="1"/>
      <c r="AF4" s="1">
        <f>AE4*17</f>
        <v>0</v>
      </c>
      <c r="AG4" s="1"/>
      <c r="AH4" s="2">
        <f>AG4*7</f>
        <v>0</v>
      </c>
      <c r="AI4" s="11">
        <f>H4+P4+R4+T4+V4+X4+Z4+AB4+AD4+AF4+AH4</f>
        <v>682</v>
      </c>
      <c r="AR4" s="4" t="s">
        <v>4</v>
      </c>
      <c r="AS4" s="4" t="s">
        <v>2</v>
      </c>
    </row>
    <row r="6" spans="1:45" ht="28.8" x14ac:dyDescent="0.3">
      <c r="B6" s="4" t="s">
        <v>34</v>
      </c>
    </row>
  </sheetData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W4 AA4" xr:uid="{00000000-0002-0000-0000-000001000000}">
      <formula1>$AS$4:$AS$4</formula1>
    </dataValidation>
    <dataValidation type="list" allowBlank="1" showInputMessage="1" showErrorMessage="1" sqref="S4 AC4 I4:L4 N4:O4 F4 U4 Q4" xr:uid="{00000000-0002-0000-0000-000002000000}">
      <formula1>$AR$4:$AR$4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DEC6-E57B-4237-A7A5-A74C08B751A6}">
  <dimension ref="A1:AT6"/>
  <sheetViews>
    <sheetView tabSelected="1" workbookViewId="0">
      <selection sqref="A1:E1"/>
    </sheetView>
  </sheetViews>
  <sheetFormatPr defaultColWidth="9.109375" defaultRowHeight="14.4" x14ac:dyDescent="0.3"/>
  <cols>
    <col min="1" max="1" width="4.44140625" style="4" customWidth="1"/>
    <col min="2" max="3" width="1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8.441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97.2" customHeight="1" x14ac:dyDescent="0.3">
      <c r="A1" s="19" t="s">
        <v>35</v>
      </c>
      <c r="B1" s="20"/>
      <c r="C1" s="20"/>
      <c r="D1" s="20"/>
      <c r="E1" s="2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0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9"/>
      <c r="N2" s="9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26</v>
      </c>
      <c r="K3" s="1" t="s">
        <v>14</v>
      </c>
      <c r="L3" s="1" t="s">
        <v>15</v>
      </c>
      <c r="M3" s="6"/>
      <c r="N3" s="7" t="s">
        <v>10</v>
      </c>
      <c r="O3" s="3" t="s">
        <v>16</v>
      </c>
      <c r="P3" s="1" t="s">
        <v>3</v>
      </c>
      <c r="Q3" s="3" t="s">
        <v>17</v>
      </c>
      <c r="R3" s="3" t="s">
        <v>3</v>
      </c>
      <c r="S3" s="1" t="s">
        <v>18</v>
      </c>
      <c r="T3" s="1" t="s">
        <v>3</v>
      </c>
      <c r="U3" s="1" t="s">
        <v>19</v>
      </c>
      <c r="V3" s="1" t="s">
        <v>3</v>
      </c>
      <c r="W3" s="1" t="s">
        <v>20</v>
      </c>
      <c r="X3" s="1" t="s">
        <v>3</v>
      </c>
      <c r="Y3" s="1" t="s">
        <v>21</v>
      </c>
      <c r="Z3" s="1" t="s">
        <v>3</v>
      </c>
      <c r="AA3" s="1" t="s">
        <v>22</v>
      </c>
      <c r="AB3" s="5" t="s">
        <v>3</v>
      </c>
      <c r="AC3" s="1" t="s">
        <v>23</v>
      </c>
      <c r="AD3" s="1" t="s">
        <v>3</v>
      </c>
      <c r="AE3" s="1" t="s">
        <v>24</v>
      </c>
      <c r="AF3" s="1" t="s">
        <v>3</v>
      </c>
      <c r="AG3" s="1" t="s">
        <v>25</v>
      </c>
      <c r="AH3" s="2" t="s">
        <v>3</v>
      </c>
      <c r="AI3" s="17"/>
    </row>
    <row r="4" spans="1:45" ht="28.8" x14ac:dyDescent="0.3">
      <c r="A4" s="1">
        <v>1</v>
      </c>
      <c r="B4" s="1" t="s">
        <v>29</v>
      </c>
      <c r="C4" s="8" t="s">
        <v>33</v>
      </c>
      <c r="D4" s="1" t="s">
        <v>30</v>
      </c>
      <c r="E4" s="1" t="s">
        <v>31</v>
      </c>
      <c r="F4" s="3" t="s">
        <v>4</v>
      </c>
      <c r="G4" s="3">
        <v>6.2</v>
      </c>
      <c r="H4" s="3">
        <f>G4*110</f>
        <v>682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11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/>
      <c r="X4" s="1">
        <f>IF(W4="ΑΡΙΣΤΗ",70,IF(W4="ΠΟΛΥ ΚΑΛΗ",50,IF(W4="ΚΑΛΗ",30,)))</f>
        <v>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 t="s">
        <v>11</v>
      </c>
      <c r="AD4" s="1">
        <f>IF(AC4="ΝΑΙ",150,0)</f>
        <v>0</v>
      </c>
      <c r="AE4" s="1"/>
      <c r="AF4" s="1">
        <f>AE4*17</f>
        <v>0</v>
      </c>
      <c r="AG4" s="1"/>
      <c r="AH4" s="2">
        <f>AG4*7</f>
        <v>0</v>
      </c>
      <c r="AI4" s="11">
        <f>H4+P4+R4+T4+V4+X4+Z4+AB4+AD4+AF4+AH4</f>
        <v>682</v>
      </c>
      <c r="AR4" s="4" t="s">
        <v>4</v>
      </c>
      <c r="AS4" s="4" t="s">
        <v>2</v>
      </c>
    </row>
    <row r="6" spans="1:45" ht="28.8" x14ac:dyDescent="0.3">
      <c r="B6" s="4" t="s">
        <v>34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S4 AC4 I4:L4 N4:O4 F4 U4 Q4" xr:uid="{E73D8B80-1AAA-43AC-9714-9E7200A2F414}">
      <formula1>$AR$4:$AR$4</formula1>
    </dataValidation>
    <dataValidation type="list" allowBlank="1" showInputMessage="1" showErrorMessage="1" sqref="Y4 W4 AA4" xr:uid="{6703BBEB-1A8A-4B20-AD33-53EED58B6EBE}">
      <formula1>$AS$4:$AS$4</formula1>
    </dataValidation>
    <dataValidation type="decimal" allowBlank="1" showInputMessage="1" showErrorMessage="1" sqref="G4" xr:uid="{4B02D52E-D2C9-4B77-8554-4A8168CA6CF7}">
      <formula1>5</formula1>
      <formula2>10</formula2>
    </dataValidation>
    <dataValidation type="whole" allowBlank="1" showInputMessage="1" showErrorMessage="1" errorTitle="ΠΡΟΣΟΧΗ!" error="ΑΠΟ 1 ΕΩΣ 84 ΜΗΝΕΣ" sqref="AG4" xr:uid="{DD5D8DAB-8E10-4BB2-BEDE-DE279B06DFC4}">
      <formula1>1</formula1>
      <formula2>84</formula2>
    </dataValidation>
    <dataValidation type="whole" allowBlank="1" showInputMessage="1" showErrorMessage="1" errorTitle="ΠΡΟΣΟΧΗ!" error="ΑΠΟ 1 ΕΩΣ 24 ΜΗΝΕΣ" sqref="AE4" xr:uid="{27BCA3C0-B02F-41D9-9849-9A09E84C98D3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2018-11-27T15:49:18Z</dcterms:modified>
</cp:coreProperties>
</file>